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9. sjednica Općinskog vijeća\III. ID PRORAČUNA\"/>
    </mc:Choice>
  </mc:AlternateContent>
  <xr:revisionPtr revIDLastSave="0" documentId="13_ncr:1_{CF0F625D-AC25-4AFC-A5D6-726BADF69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I. REBALANS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28" i="2"/>
  <c r="F27" i="2"/>
  <c r="F26" i="2"/>
  <c r="F25" i="2"/>
  <c r="F24" i="2"/>
  <c r="F23" i="2"/>
  <c r="F135" i="2" l="1"/>
  <c r="F120" i="2" l="1"/>
  <c r="F106" i="2"/>
  <c r="F80" i="2"/>
  <c r="F60" i="2"/>
  <c r="F158" i="2" s="1"/>
  <c r="E28" i="2"/>
  <c r="E27" i="2"/>
  <c r="E25" i="2"/>
  <c r="E24" i="2"/>
  <c r="E135" i="2"/>
  <c r="E120" i="2"/>
  <c r="D120" i="2"/>
  <c r="C120" i="2"/>
  <c r="E106" i="2"/>
  <c r="E80" i="2"/>
  <c r="E60" i="2"/>
  <c r="E38" i="2"/>
  <c r="D23" i="2"/>
  <c r="D28" i="2"/>
  <c r="D27" i="2"/>
  <c r="D25" i="2"/>
  <c r="D24" i="2"/>
  <c r="C25" i="2"/>
  <c r="C24" i="2"/>
  <c r="C23" i="2"/>
  <c r="D154" i="2"/>
  <c r="C154" i="2"/>
  <c r="D80" i="2"/>
  <c r="C80" i="2"/>
  <c r="D38" i="2"/>
  <c r="C38" i="2"/>
  <c r="C145" i="2"/>
  <c r="D145" i="2"/>
  <c r="C135" i="2"/>
  <c r="C106" i="2"/>
  <c r="C60" i="2"/>
  <c r="E158" i="2" l="1"/>
  <c r="E29" i="2"/>
  <c r="C158" i="2"/>
  <c r="D29" i="2"/>
  <c r="C29" i="2"/>
  <c r="D135" i="2"/>
  <c r="D106" i="2"/>
  <c r="D60" i="2"/>
  <c r="D158" i="2" l="1"/>
</calcChain>
</file>

<file path=xl/sharedStrings.xml><?xml version="1.0" encoding="utf-8"?>
<sst xmlns="http://schemas.openxmlformats.org/spreadsheetml/2006/main" count="197" uniqueCount="108">
  <si>
    <t>Ukupno:</t>
  </si>
  <si>
    <t>IZVORI FINANCIRANJA:</t>
  </si>
  <si>
    <t>ukupno</t>
  </si>
  <si>
    <t>SVEUKUPNO PROGRAM ODRŽAVANJA</t>
  </si>
  <si>
    <t>UKUPNO:</t>
  </si>
  <si>
    <t xml:space="preserve">    KRAPINSKO-ZAGORSKA ŽUPANIJA</t>
  </si>
  <si>
    <t xml:space="preserve">               REPUBLIKA HRVATSKA</t>
  </si>
  <si>
    <t>održavanja komunalne infrastrukture</t>
  </si>
  <si>
    <t xml:space="preserve">            OPĆINA GORNJA STUBICA</t>
  </si>
  <si>
    <t xml:space="preserve">                  OPĆINSKO VIJEĆE</t>
  </si>
  <si>
    <t>Na temelju članka 72. stavka 1. Zakona o komunalnom gospodarstvu (Narodne novine, broj 68/18., 110/18. i 32/20.) te članka 29. Statuta Općine</t>
  </si>
  <si>
    <t xml:space="preserve"> - 11- opći prihodi i primici</t>
  </si>
  <si>
    <t>Usluge pri registraciji prijevoznih sredstava</t>
  </si>
  <si>
    <t xml:space="preserve"> - 43- ostali prihodi za posebne namjene</t>
  </si>
  <si>
    <t>IZVORI: u EUR</t>
  </si>
  <si>
    <t>Električna energija</t>
  </si>
  <si>
    <t>Motorni benzin i dizel gorivo</t>
  </si>
  <si>
    <t>Materijal i dijelovi za održavanje cjevovoda</t>
  </si>
  <si>
    <t>Materijal i dijelovi za održavanje službenog vozila</t>
  </si>
  <si>
    <t>Kupnja vode od Zagorskog vodovoda</t>
  </si>
  <si>
    <t>Sufinanciranje lokalnih vodovoda</t>
  </si>
  <si>
    <t>Materijal za održavanje strojeva i oprema</t>
  </si>
  <si>
    <t>Video nadzor- groblje Gornja Stubica</t>
  </si>
  <si>
    <t>Električna enegija groblje</t>
  </si>
  <si>
    <t>Motorni benzin i dizel gorivo groblje</t>
  </si>
  <si>
    <t>Materijal i dijelovi za održavanje groblja</t>
  </si>
  <si>
    <t>Rušenje drveća-groblje Dubovec</t>
  </si>
  <si>
    <t>Potrošnja vode-groblje</t>
  </si>
  <si>
    <t>Usluge tekućeg održavanja groblja</t>
  </si>
  <si>
    <t>Troškovi električne energije javne rasvjete</t>
  </si>
  <si>
    <t>Božićna i novogodišnja dekoracija</t>
  </si>
  <si>
    <t>Popis javne rasvjete</t>
  </si>
  <si>
    <t>Energija dom Modrovec, ŠRC, društveni dom Tepčina</t>
  </si>
  <si>
    <t>Materijal i dijelovi za održavanje poslovnih objekata (općinski prostori, ŠRC, društveni dom Tepčina)</t>
  </si>
  <si>
    <t>Komunalne usluge</t>
  </si>
  <si>
    <t xml:space="preserve"> - 31-vlastiti prihodi</t>
  </si>
  <si>
    <t>Izvor financiranja 11-opći prihodi i primici</t>
  </si>
  <si>
    <t>Izvor financiranja 31-vlastiti prihodi</t>
  </si>
  <si>
    <t>Izvor financiranja 43-ostali prihodi za posebne namjene</t>
  </si>
  <si>
    <t>2. ODRŽAVANJE CESTA: A100401</t>
  </si>
  <si>
    <t>Dobava, doprema i ugradnja kamenog materijala</t>
  </si>
  <si>
    <t>Armature</t>
  </si>
  <si>
    <t>Betonski šahtovi</t>
  </si>
  <si>
    <t>Materijal za zimsko čišćenje cesta</t>
  </si>
  <si>
    <t>Usluge tekućeg i investicijskog održavanja cesta i odvodnih jaraka</t>
  </si>
  <si>
    <t>Usluge malčiranja bankina na nerazvrstanim cestama</t>
  </si>
  <si>
    <t>Usluge bočnog malčiranja granja i grmlja</t>
  </si>
  <si>
    <t>Zimsko čišćenje cesta</t>
  </si>
  <si>
    <t>Sanacija i popravak udarnih rupa</t>
  </si>
  <si>
    <t>Prometna signalizacija</t>
  </si>
  <si>
    <t>Presvlačenje cesta asfaltom</t>
  </si>
  <si>
    <t>Malčiranje površina u vlasništvu Općine</t>
  </si>
  <si>
    <t>3. ODRŽAVANJE LOKALNIH VODOVODA: A100402</t>
  </si>
  <si>
    <t>4. ODRŽAVANJE GROBLJA: A100403</t>
  </si>
  <si>
    <t>5. ODRŽAVANJE JAVNE RASVJETE: A100404</t>
  </si>
  <si>
    <t>6. ODRŽAVANJE POSLOVNIH OBJEKATA: A100405</t>
  </si>
  <si>
    <t>za 2024. godinu</t>
  </si>
  <si>
    <t>Članak 1.</t>
  </si>
  <si>
    <t>Članak 2.</t>
  </si>
  <si>
    <t>Ivan Bigec</t>
  </si>
  <si>
    <t>1. ODRŽAVANJE JAVNIH POVRŠINA: A100306</t>
  </si>
  <si>
    <r>
      <t xml:space="preserve">IZVORI:  u </t>
    </r>
    <r>
      <rPr>
        <sz val="11"/>
        <rFont val="Calibri"/>
        <family val="2"/>
        <charset val="238"/>
      </rPr>
      <t>€</t>
    </r>
  </si>
  <si>
    <t>Video nadzor-zeleni otok</t>
  </si>
  <si>
    <t>Krpanje rupa na pločnicima u Samcima, Volavcu i Jakšincu</t>
  </si>
  <si>
    <t xml:space="preserve"> - 520- pomoć iz državnog proračuna-fiskalno izravnanje</t>
  </si>
  <si>
    <t xml:space="preserve"> - 81-namjenski primici od zaduživanja (kratkoročni kredit)</t>
  </si>
  <si>
    <t>Usluge tekućeg i investicijskog održavanja postrojenja i opreme</t>
  </si>
  <si>
    <r>
      <t xml:space="preserve">IZVORI: u </t>
    </r>
    <r>
      <rPr>
        <sz val="11"/>
        <rFont val="Calibri"/>
        <family val="2"/>
        <charset val="238"/>
      </rPr>
      <t>€</t>
    </r>
  </si>
  <si>
    <t>Kupnja sadnica za ogradu na groblju</t>
  </si>
  <si>
    <t>Uređenje platoa oko centralnog križa na mjesnom groblju u Gornjoj Stubici</t>
  </si>
  <si>
    <t>Uređenje platoa oko križa na groblju u Dubovcu</t>
  </si>
  <si>
    <t>Usluga postava mramora na mjesnom groblju u Gornjoj Stubici</t>
  </si>
  <si>
    <t>Usluga čišćenje-pranja centralnog križa na mjesnom groblju u Gornjoj Stubici</t>
  </si>
  <si>
    <t xml:space="preserve">Kupnja flakserica </t>
  </si>
  <si>
    <t>Kupnja prikolice za traktor</t>
  </si>
  <si>
    <t>Video nadzor- groblje Sveti Matej</t>
  </si>
  <si>
    <t>Video nadzor- groblje Dubovec</t>
  </si>
  <si>
    <t>Materijal i dijelovi za tekuće i investicijsko održavanje javne rasvjete</t>
  </si>
  <si>
    <t>Usluge tekućeg održavanja javne rasvjete</t>
  </si>
  <si>
    <t>7. NABAVA KOMUNALNE OPREME: K100400</t>
  </si>
  <si>
    <t>Nabava komunalne opreme (koševi za smeće, oglasna ploča, kolica..)</t>
  </si>
  <si>
    <t>8. NABAVA OPREME ZA ŠRC</t>
  </si>
  <si>
    <t>Nabava opreme za ŠRC (stolice)</t>
  </si>
  <si>
    <t xml:space="preserve">Izvor financiranja 520-pomoći iz državnog proračuna- fiskalno izravnanje </t>
  </si>
  <si>
    <t>Izvor financiranja 81- namjenski primici od zaduživanja</t>
  </si>
  <si>
    <t xml:space="preserve"> - 31- vlastiti prihodi</t>
  </si>
  <si>
    <t>Betonske i plastične cijevi</t>
  </si>
  <si>
    <t>Građevinsko-strojni radovi za potrebe vodovoda Dobri Zdenci</t>
  </si>
  <si>
    <t>Usluge izrade Plana rasvjete Općine Gornja Stubica</t>
  </si>
  <si>
    <r>
      <t>Ukupno plan 2024.</t>
    </r>
    <r>
      <rPr>
        <b/>
        <sz val="9"/>
        <rFont val="Calibri"/>
        <family val="2"/>
        <charset val="238"/>
      </rPr>
      <t>€</t>
    </r>
  </si>
  <si>
    <r>
      <t xml:space="preserve">PLAN 2024. u </t>
    </r>
    <r>
      <rPr>
        <b/>
        <sz val="10"/>
        <rFont val="Calibri"/>
        <family val="2"/>
        <charset val="238"/>
      </rPr>
      <t>€</t>
    </r>
  </si>
  <si>
    <r>
      <t xml:space="preserve"> PLAN 2024. u </t>
    </r>
    <r>
      <rPr>
        <b/>
        <sz val="10"/>
        <rFont val="Calibri"/>
        <family val="2"/>
        <charset val="238"/>
      </rPr>
      <t>€</t>
    </r>
  </si>
  <si>
    <t xml:space="preserve"> Održavanje objekata komunalne infrastrukture po ovom III rebalansu Programa, obuhvaća:</t>
  </si>
  <si>
    <r>
      <t xml:space="preserve">I. REBALANS ZA 2024 U </t>
    </r>
    <r>
      <rPr>
        <b/>
        <sz val="10"/>
        <rFont val="Calibri"/>
        <family val="2"/>
        <charset val="238"/>
      </rPr>
      <t>€</t>
    </r>
  </si>
  <si>
    <r>
      <t xml:space="preserve">II. REBALANS ZA 2024 U </t>
    </r>
    <r>
      <rPr>
        <b/>
        <sz val="10"/>
        <rFont val="Calibri"/>
        <family val="2"/>
        <charset val="238"/>
      </rPr>
      <t>€</t>
    </r>
  </si>
  <si>
    <r>
      <t xml:space="preserve">III. REBALANS ZA 2024 U </t>
    </r>
    <r>
      <rPr>
        <b/>
        <sz val="10"/>
        <rFont val="Calibri"/>
        <family val="2"/>
        <charset val="238"/>
      </rPr>
      <t>€</t>
    </r>
  </si>
  <si>
    <t xml:space="preserve"> - 52- ostale pomoći</t>
  </si>
  <si>
    <t>Usluge tekućeg i investicijskog održavanja poslovnih objekata</t>
  </si>
  <si>
    <t>Izvor financiranja 52-ostale pomoći</t>
  </si>
  <si>
    <t>U Proračunu za 2024.godinu planiraju se utrošiti sredstva kroz III. izmjene Programa održavanja objekata komunalne infrastrukture na slijedeći način:</t>
  </si>
  <si>
    <t>III. IZMJENE I DOPUNE PROGRAMA</t>
  </si>
  <si>
    <t>PREDSJEDNIK OPĆINSKOG VIJEĆA</t>
  </si>
  <si>
    <t>III. Izmjene i dopune Programa održavanja komunalne infrastrukture za 2024. godinu objaviti će se u "Službenom glasniku Krapinsko-Zagorske županije".</t>
  </si>
  <si>
    <t xml:space="preserve">KLASA: 400-01/24-01/008 </t>
  </si>
  <si>
    <t>URBROJ: 2140-12-01-24-4</t>
  </si>
  <si>
    <t>Gornja Stubica,  19. prosinca 2024. godine</t>
  </si>
  <si>
    <t>održanoj dana 19. prosinca 2024. godine donosi</t>
  </si>
  <si>
    <t xml:space="preserve">Gornja Stubica (Službeni glasnik Krapinsko-zagorske županije, broj: 28/18., 06/20. i 11/21.), Općinsko vijeće Općine Gornja Stubica, na svojoj 19. sjednici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</si>
</sst>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6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7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2" fillId="3" borderId="0" xfId="0" applyFont="1" applyFill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4" fontId="11" fillId="3" borderId="0" xfId="0" applyNumberFormat="1" applyFont="1" applyFill="1" applyAlignment="1">
      <alignment horizontal="right"/>
    </xf>
    <xf numFmtId="0" fontId="2" fillId="0" borderId="4" xfId="0" applyFont="1" applyBorder="1"/>
    <xf numFmtId="0" fontId="10" fillId="0" borderId="4" xfId="0" applyFont="1" applyBorder="1"/>
    <xf numFmtId="4" fontId="11" fillId="3" borderId="4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" fontId="1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AFF1B7"/>
      <color rgb="FF5FE36F"/>
      <color rgb="FF27D93C"/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57150</xdr:rowOff>
    </xdr:from>
    <xdr:to>
      <xdr:col>0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3"/>
  <sheetViews>
    <sheetView tabSelected="1" showWhiteSpace="0" topLeftCell="A2" zoomScaleNormal="100" zoomScalePageLayoutView="110" workbookViewId="0">
      <selection activeCell="A14" sqref="A14"/>
    </sheetView>
  </sheetViews>
  <sheetFormatPr defaultColWidth="9.140625" defaultRowHeight="12.75" x14ac:dyDescent="0.2"/>
  <cols>
    <col min="1" max="1" width="58.7109375" style="2" customWidth="1"/>
    <col min="2" max="2" width="10" style="2" customWidth="1"/>
    <col min="3" max="3" width="23.5703125" style="10" customWidth="1"/>
    <col min="4" max="4" width="20.42578125" style="2" customWidth="1"/>
    <col min="5" max="5" width="17.42578125" style="2" customWidth="1"/>
    <col min="6" max="6" width="16.5703125" style="2" customWidth="1"/>
    <col min="7" max="16384" width="9.140625" style="2"/>
  </cols>
  <sheetData>
    <row r="1" spans="1:4" x14ac:dyDescent="0.2">
      <c r="C1" s="2"/>
    </row>
    <row r="2" spans="1:4" x14ac:dyDescent="0.2">
      <c r="C2" s="2"/>
    </row>
    <row r="3" spans="1:4" x14ac:dyDescent="0.2">
      <c r="C3" s="2"/>
    </row>
    <row r="4" spans="1:4" x14ac:dyDescent="0.2">
      <c r="C4" s="2"/>
    </row>
    <row r="5" spans="1:4" x14ac:dyDescent="0.2">
      <c r="A5" s="15" t="s">
        <v>6</v>
      </c>
      <c r="B5" s="4"/>
      <c r="C5" s="20"/>
    </row>
    <row r="6" spans="1:4" x14ac:dyDescent="0.2">
      <c r="A6" s="15" t="s">
        <v>5</v>
      </c>
      <c r="B6" s="4"/>
      <c r="C6" s="4"/>
    </row>
    <row r="7" spans="1:4" x14ac:dyDescent="0.2">
      <c r="A7" s="15" t="s">
        <v>8</v>
      </c>
      <c r="B7" s="4"/>
      <c r="C7" s="2"/>
    </row>
    <row r="8" spans="1:4" x14ac:dyDescent="0.2">
      <c r="A8" s="15" t="s">
        <v>9</v>
      </c>
      <c r="C8" s="2"/>
    </row>
    <row r="9" spans="1:4" s="3" customFormat="1" x14ac:dyDescent="0.2">
      <c r="A9" s="19" t="s">
        <v>103</v>
      </c>
      <c r="B9" s="2"/>
      <c r="C9" s="2"/>
    </row>
    <row r="10" spans="1:4" s="3" customFormat="1" x14ac:dyDescent="0.2">
      <c r="A10" s="19" t="s">
        <v>104</v>
      </c>
      <c r="B10" s="4"/>
      <c r="C10" s="4"/>
    </row>
    <row r="11" spans="1:4" s="3" customFormat="1" x14ac:dyDescent="0.2">
      <c r="A11" s="19" t="s">
        <v>105</v>
      </c>
      <c r="B11" s="4"/>
      <c r="C11" s="4"/>
    </row>
    <row r="12" spans="1:4" s="3" customFormat="1" x14ac:dyDescent="0.2">
      <c r="B12" s="4"/>
      <c r="C12" s="4"/>
    </row>
    <row r="13" spans="1:4" s="1" customFormat="1" ht="15" x14ac:dyDescent="0.25">
      <c r="A13" s="5" t="s">
        <v>10</v>
      </c>
      <c r="B13" s="5"/>
      <c r="C13" s="5"/>
    </row>
    <row r="14" spans="1:4" s="3" customFormat="1" ht="15" x14ac:dyDescent="0.25">
      <c r="A14" s="5" t="s">
        <v>107</v>
      </c>
      <c r="B14" s="5"/>
      <c r="C14" s="5"/>
    </row>
    <row r="15" spans="1:4" s="3" customFormat="1" ht="15" x14ac:dyDescent="0.25">
      <c r="A15" s="14" t="s">
        <v>106</v>
      </c>
      <c r="B15" s="14"/>
      <c r="C15" s="14"/>
    </row>
    <row r="16" spans="1:4" s="3" customFormat="1" ht="15.75" x14ac:dyDescent="0.25">
      <c r="A16" s="53" t="s">
        <v>100</v>
      </c>
      <c r="B16" s="53"/>
      <c r="C16" s="53"/>
      <c r="D16" s="53"/>
    </row>
    <row r="17" spans="1:6" s="3" customFormat="1" ht="15.75" x14ac:dyDescent="0.25">
      <c r="A17" s="53" t="s">
        <v>7</v>
      </c>
      <c r="B17" s="53"/>
      <c r="C17" s="53"/>
      <c r="D17" s="53"/>
    </row>
    <row r="18" spans="1:6" s="3" customFormat="1" ht="15.75" customHeight="1" x14ac:dyDescent="0.25">
      <c r="A18" s="53" t="s">
        <v>56</v>
      </c>
      <c r="B18" s="53"/>
      <c r="C18" s="53"/>
      <c r="D18" s="53"/>
    </row>
    <row r="19" spans="1:6" s="3" customFormat="1" ht="15.75" customHeight="1" x14ac:dyDescent="0.25">
      <c r="A19" s="32"/>
      <c r="B19" s="32"/>
      <c r="C19" s="32"/>
      <c r="D19" s="32"/>
    </row>
    <row r="20" spans="1:6" s="3" customFormat="1" ht="18.75" customHeight="1" x14ac:dyDescent="0.25">
      <c r="A20" s="68" t="s">
        <v>57</v>
      </c>
      <c r="B20" s="68"/>
      <c r="C20" s="68"/>
      <c r="D20" s="68"/>
    </row>
    <row r="21" spans="1:6" s="5" customFormat="1" ht="33.75" customHeight="1" x14ac:dyDescent="0.25">
      <c r="A21" s="57" t="s">
        <v>99</v>
      </c>
      <c r="B21" s="57"/>
      <c r="C21" s="57"/>
    </row>
    <row r="22" spans="1:6" s="3" customFormat="1" ht="37.5" customHeight="1" x14ac:dyDescent="0.2">
      <c r="A22" s="58" t="s">
        <v>1</v>
      </c>
      <c r="B22" s="59"/>
      <c r="C22" s="33" t="s">
        <v>89</v>
      </c>
      <c r="D22" s="34" t="s">
        <v>93</v>
      </c>
      <c r="E22" s="34" t="s">
        <v>94</v>
      </c>
      <c r="F22" s="34" t="s">
        <v>95</v>
      </c>
    </row>
    <row r="23" spans="1:6" s="3" customFormat="1" ht="15" x14ac:dyDescent="0.25">
      <c r="A23" s="56" t="s">
        <v>36</v>
      </c>
      <c r="B23" s="56"/>
      <c r="C23" s="22">
        <f>C40+C62+C82+C108+C122+C137</f>
        <v>457100</v>
      </c>
      <c r="D23" s="22">
        <f>D40+D62+D82+D108+D122+D137+D156</f>
        <v>261690</v>
      </c>
      <c r="E23" s="22">
        <v>465790</v>
      </c>
      <c r="F23" s="22">
        <f>F40+F62+F82+F108+F122+F137+F156</f>
        <v>333570</v>
      </c>
    </row>
    <row r="24" spans="1:6" s="5" customFormat="1" ht="15" x14ac:dyDescent="0.25">
      <c r="A24" s="56" t="s">
        <v>37</v>
      </c>
      <c r="B24" s="56"/>
      <c r="C24" s="22">
        <f>C139</f>
        <v>1000</v>
      </c>
      <c r="D24" s="22">
        <f>D139</f>
        <v>1000</v>
      </c>
      <c r="E24" s="22">
        <f>E41+E123+E139</f>
        <v>28400</v>
      </c>
      <c r="F24" s="22">
        <f>F41+F123+F139</f>
        <v>6100</v>
      </c>
    </row>
    <row r="25" spans="1:6" s="5" customFormat="1" ht="15" x14ac:dyDescent="0.25">
      <c r="A25" s="56" t="s">
        <v>38</v>
      </c>
      <c r="B25" s="56"/>
      <c r="C25" s="22">
        <f>C42+C63+C83+C109+C124+C138</f>
        <v>155400</v>
      </c>
      <c r="D25" s="22">
        <f>D42+D63+D83+D109+D124+D138</f>
        <v>188730</v>
      </c>
      <c r="E25" s="22">
        <f>E42+E63+E83+E109+E124+E138</f>
        <v>216030</v>
      </c>
      <c r="F25" s="22">
        <f>F42+F63+F83+F109+F124+F138</f>
        <v>249110</v>
      </c>
    </row>
    <row r="26" spans="1:6" s="5" customFormat="1" ht="15" x14ac:dyDescent="0.25">
      <c r="A26" s="54" t="s">
        <v>98</v>
      </c>
      <c r="B26" s="55"/>
      <c r="C26" s="22">
        <v>0</v>
      </c>
      <c r="D26" s="22">
        <v>0</v>
      </c>
      <c r="E26" s="22">
        <v>0</v>
      </c>
      <c r="F26" s="22">
        <f>F64</f>
        <v>8770</v>
      </c>
    </row>
    <row r="27" spans="1:6" s="5" customFormat="1" ht="15" x14ac:dyDescent="0.25">
      <c r="A27" s="54" t="s">
        <v>83</v>
      </c>
      <c r="B27" s="55"/>
      <c r="C27" s="22">
        <v>0</v>
      </c>
      <c r="D27" s="22">
        <f>D65+D125</f>
        <v>72000</v>
      </c>
      <c r="E27" s="22">
        <f>E65+E125</f>
        <v>78100</v>
      </c>
      <c r="F27" s="22">
        <f>F65+F125</f>
        <v>21400</v>
      </c>
    </row>
    <row r="28" spans="1:6" s="5" customFormat="1" ht="15" x14ac:dyDescent="0.25">
      <c r="A28" s="54" t="s">
        <v>84</v>
      </c>
      <c r="B28" s="55"/>
      <c r="C28" s="22">
        <v>0</v>
      </c>
      <c r="D28" s="22">
        <f>D66+D84+D126+D147</f>
        <v>274000</v>
      </c>
      <c r="E28" s="22">
        <f>E66+E84+E126+E147</f>
        <v>335000</v>
      </c>
      <c r="F28" s="22">
        <f>F66+F84+F126+F147</f>
        <v>303000</v>
      </c>
    </row>
    <row r="29" spans="1:6" s="5" customFormat="1" ht="15" x14ac:dyDescent="0.25">
      <c r="A29" s="50" t="s">
        <v>4</v>
      </c>
      <c r="B29" s="51"/>
      <c r="C29" s="35">
        <f>SUM(C23:C27)</f>
        <v>613500</v>
      </c>
      <c r="D29" s="35">
        <f>SUM(D23:D28)</f>
        <v>797420</v>
      </c>
      <c r="E29" s="35">
        <f>E23+E24+E25+E27+E28</f>
        <v>1123320</v>
      </c>
      <c r="F29" s="35">
        <f>F23+F24+F25+F26+F27+F28</f>
        <v>921950</v>
      </c>
    </row>
    <row r="30" spans="1:6" ht="15" x14ac:dyDescent="0.25">
      <c r="A30" s="12"/>
      <c r="B30" s="12"/>
      <c r="C30" s="21"/>
    </row>
    <row r="31" spans="1:6" s="3" customFormat="1" ht="15" x14ac:dyDescent="0.25">
      <c r="A31" s="6" t="s">
        <v>92</v>
      </c>
      <c r="B31" s="11"/>
      <c r="C31" s="8"/>
    </row>
    <row r="32" spans="1:6" s="3" customFormat="1" ht="15" x14ac:dyDescent="0.25">
      <c r="A32" s="6"/>
      <c r="B32" s="11"/>
      <c r="C32" s="8"/>
    </row>
    <row r="33" spans="1:6" ht="19.5" customHeight="1" x14ac:dyDescent="0.2">
      <c r="A33" s="61" t="s">
        <v>60</v>
      </c>
      <c r="B33" s="62"/>
      <c r="C33" s="62"/>
      <c r="D33" s="62"/>
      <c r="E33" s="44"/>
      <c r="F33" s="44"/>
    </row>
    <row r="34" spans="1:6" ht="44.45" customHeight="1" x14ac:dyDescent="0.2">
      <c r="A34" s="52"/>
      <c r="B34" s="52"/>
      <c r="C34" s="36" t="s">
        <v>90</v>
      </c>
      <c r="D34" s="34" t="s">
        <v>93</v>
      </c>
      <c r="E34" s="34" t="s">
        <v>94</v>
      </c>
      <c r="F34" s="34" t="s">
        <v>95</v>
      </c>
    </row>
    <row r="35" spans="1:6" ht="18.600000000000001" customHeight="1" x14ac:dyDescent="0.25">
      <c r="A35" s="52"/>
      <c r="B35" s="52"/>
      <c r="C35" s="37" t="s">
        <v>2</v>
      </c>
      <c r="D35" s="37" t="s">
        <v>2</v>
      </c>
      <c r="E35" s="37" t="s">
        <v>2</v>
      </c>
      <c r="F35" s="37" t="s">
        <v>2</v>
      </c>
    </row>
    <row r="36" spans="1:6" ht="15" x14ac:dyDescent="0.25">
      <c r="A36" s="60" t="s">
        <v>51</v>
      </c>
      <c r="B36" s="60"/>
      <c r="C36" s="13">
        <v>0</v>
      </c>
      <c r="D36" s="13">
        <v>20000</v>
      </c>
      <c r="E36" s="13">
        <v>20000</v>
      </c>
      <c r="F36" s="13">
        <v>0</v>
      </c>
    </row>
    <row r="37" spans="1:6" ht="15" x14ac:dyDescent="0.25">
      <c r="A37" s="47" t="s">
        <v>62</v>
      </c>
      <c r="B37" s="48"/>
      <c r="C37" s="13">
        <v>4500</v>
      </c>
      <c r="D37" s="13">
        <v>3700</v>
      </c>
      <c r="E37" s="13">
        <v>3700</v>
      </c>
      <c r="F37" s="13">
        <v>0</v>
      </c>
    </row>
    <row r="38" spans="1:6" s="1" customFormat="1" ht="15" x14ac:dyDescent="0.25">
      <c r="A38" s="49" t="s">
        <v>0</v>
      </c>
      <c r="B38" s="49"/>
      <c r="C38" s="38">
        <f>SUM(C36:C37)</f>
        <v>4500</v>
      </c>
      <c r="D38" s="38">
        <f>SUM(D36:D37)</f>
        <v>23700</v>
      </c>
      <c r="E38" s="38">
        <f>E36+E37</f>
        <v>23700</v>
      </c>
      <c r="F38" s="38">
        <v>0</v>
      </c>
    </row>
    <row r="39" spans="1:6" s="1" customFormat="1" ht="15" x14ac:dyDescent="0.25">
      <c r="A39" s="6" t="s">
        <v>61</v>
      </c>
      <c r="B39" s="6"/>
      <c r="C39" s="7"/>
    </row>
    <row r="40" spans="1:6" s="16" customFormat="1" x14ac:dyDescent="0.2">
      <c r="A40" s="24" t="s">
        <v>11</v>
      </c>
      <c r="B40" s="25"/>
      <c r="C40" s="39">
        <v>4500</v>
      </c>
      <c r="D40" s="40">
        <v>3700</v>
      </c>
      <c r="E40" s="40">
        <v>3700</v>
      </c>
      <c r="F40" s="40">
        <v>0</v>
      </c>
    </row>
    <row r="41" spans="1:6" s="16" customFormat="1" x14ac:dyDescent="0.2">
      <c r="A41" s="24" t="s">
        <v>85</v>
      </c>
      <c r="B41" s="41"/>
      <c r="C41" s="23">
        <v>0</v>
      </c>
      <c r="D41" s="40">
        <v>0</v>
      </c>
      <c r="E41" s="40">
        <v>20000</v>
      </c>
      <c r="F41" s="40">
        <v>0</v>
      </c>
    </row>
    <row r="42" spans="1:6" s="16" customFormat="1" x14ac:dyDescent="0.2">
      <c r="A42" s="24" t="s">
        <v>13</v>
      </c>
      <c r="B42" s="41"/>
      <c r="C42" s="23">
        <v>0</v>
      </c>
      <c r="D42" s="40">
        <v>20000</v>
      </c>
      <c r="E42" s="40">
        <v>0</v>
      </c>
      <c r="F42" s="40">
        <v>0</v>
      </c>
    </row>
    <row r="43" spans="1:6" s="16" customFormat="1" ht="14.25" customHeight="1" x14ac:dyDescent="0.2">
      <c r="A43" s="3"/>
      <c r="B43" s="17"/>
      <c r="C43" s="18"/>
    </row>
    <row r="44" spans="1:6" s="16" customFormat="1" ht="14.25" customHeight="1" x14ac:dyDescent="0.2">
      <c r="A44" s="61" t="s">
        <v>39</v>
      </c>
      <c r="B44" s="62"/>
      <c r="C44" s="62"/>
      <c r="D44" s="62"/>
      <c r="E44" s="45"/>
      <c r="F44" s="45"/>
    </row>
    <row r="45" spans="1:6" s="16" customFormat="1" ht="42" customHeight="1" x14ac:dyDescent="0.2">
      <c r="A45" s="52"/>
      <c r="B45" s="52"/>
      <c r="C45" s="36" t="s">
        <v>91</v>
      </c>
      <c r="D45" s="34" t="s">
        <v>93</v>
      </c>
      <c r="E45" s="34" t="s">
        <v>94</v>
      </c>
      <c r="F45" s="34" t="s">
        <v>95</v>
      </c>
    </row>
    <row r="46" spans="1:6" s="16" customFormat="1" ht="24.6" customHeight="1" x14ac:dyDescent="0.25">
      <c r="A46" s="52"/>
      <c r="B46" s="52"/>
      <c r="C46" s="37" t="s">
        <v>2</v>
      </c>
      <c r="D46" s="37" t="s">
        <v>2</v>
      </c>
      <c r="E46" s="37" t="s">
        <v>2</v>
      </c>
      <c r="F46" s="37" t="s">
        <v>2</v>
      </c>
    </row>
    <row r="47" spans="1:6" s="16" customFormat="1" ht="14.25" customHeight="1" x14ac:dyDescent="0.25">
      <c r="A47" s="60" t="s">
        <v>40</v>
      </c>
      <c r="B47" s="60"/>
      <c r="C47" s="13">
        <v>60000</v>
      </c>
      <c r="D47" s="13">
        <v>120000</v>
      </c>
      <c r="E47" s="13">
        <v>275300</v>
      </c>
      <c r="F47" s="13">
        <v>275300</v>
      </c>
    </row>
    <row r="48" spans="1:6" s="16" customFormat="1" ht="14.25" customHeight="1" x14ac:dyDescent="0.25">
      <c r="A48" s="60" t="s">
        <v>86</v>
      </c>
      <c r="B48" s="60"/>
      <c r="C48" s="13">
        <v>7000</v>
      </c>
      <c r="D48" s="13">
        <v>7000</v>
      </c>
      <c r="E48" s="13">
        <v>35000</v>
      </c>
      <c r="F48" s="13">
        <v>35000</v>
      </c>
    </row>
    <row r="49" spans="1:6" s="16" customFormat="1" ht="14.25" customHeight="1" x14ac:dyDescent="0.25">
      <c r="A49" s="47" t="s">
        <v>41</v>
      </c>
      <c r="B49" s="48"/>
      <c r="C49" s="13">
        <v>2000</v>
      </c>
      <c r="D49" s="13">
        <v>2000</v>
      </c>
      <c r="E49" s="13">
        <v>2000</v>
      </c>
      <c r="F49" s="13">
        <v>2000</v>
      </c>
    </row>
    <row r="50" spans="1:6" s="16" customFormat="1" ht="14.25" customHeight="1" x14ac:dyDescent="0.25">
      <c r="A50" s="47" t="s">
        <v>42</v>
      </c>
      <c r="B50" s="48"/>
      <c r="C50" s="13">
        <v>1500</v>
      </c>
      <c r="D50" s="13">
        <v>1500</v>
      </c>
      <c r="E50" s="13">
        <v>1500</v>
      </c>
      <c r="F50" s="13">
        <v>1500</v>
      </c>
    </row>
    <row r="51" spans="1:6" s="16" customFormat="1" ht="14.25" customHeight="1" x14ac:dyDescent="0.25">
      <c r="A51" s="47" t="s">
        <v>43</v>
      </c>
      <c r="B51" s="48"/>
      <c r="C51" s="13">
        <v>13500</v>
      </c>
      <c r="D51" s="13">
        <v>13500</v>
      </c>
      <c r="E51" s="13">
        <v>13500</v>
      </c>
      <c r="F51" s="13">
        <v>13500</v>
      </c>
    </row>
    <row r="52" spans="1:6" s="16" customFormat="1" ht="14.25" customHeight="1" x14ac:dyDescent="0.25">
      <c r="A52" s="47" t="s">
        <v>44</v>
      </c>
      <c r="B52" s="48"/>
      <c r="C52" s="13">
        <v>68000</v>
      </c>
      <c r="D52" s="13">
        <v>90000</v>
      </c>
      <c r="E52" s="13">
        <v>90000</v>
      </c>
      <c r="F52" s="13">
        <v>90000</v>
      </c>
    </row>
    <row r="53" spans="1:6" s="16" customFormat="1" ht="14.25" customHeight="1" x14ac:dyDescent="0.25">
      <c r="A53" s="47" t="s">
        <v>45</v>
      </c>
      <c r="B53" s="48"/>
      <c r="C53" s="13">
        <v>7000</v>
      </c>
      <c r="D53" s="13">
        <v>10000</v>
      </c>
      <c r="E53" s="13">
        <v>25000</v>
      </c>
      <c r="F53" s="13">
        <v>25000</v>
      </c>
    </row>
    <row r="54" spans="1:6" s="16" customFormat="1" ht="14.25" customHeight="1" x14ac:dyDescent="0.25">
      <c r="A54" s="47" t="s">
        <v>46</v>
      </c>
      <c r="B54" s="48"/>
      <c r="C54" s="13">
        <v>8000</v>
      </c>
      <c r="D54" s="13">
        <v>12000</v>
      </c>
      <c r="E54" s="13">
        <v>20000</v>
      </c>
      <c r="F54" s="13">
        <v>20000</v>
      </c>
    </row>
    <row r="55" spans="1:6" s="16" customFormat="1" ht="14.25" customHeight="1" x14ac:dyDescent="0.25">
      <c r="A55" s="47" t="s">
        <v>47</v>
      </c>
      <c r="B55" s="48"/>
      <c r="C55" s="13">
        <v>19000</v>
      </c>
      <c r="D55" s="13">
        <v>19000</v>
      </c>
      <c r="E55" s="13">
        <v>90000</v>
      </c>
      <c r="F55" s="13">
        <v>90000</v>
      </c>
    </row>
    <row r="56" spans="1:6" s="16" customFormat="1" ht="14.25" customHeight="1" x14ac:dyDescent="0.25">
      <c r="A56" s="47" t="s">
        <v>48</v>
      </c>
      <c r="B56" s="48"/>
      <c r="C56" s="13">
        <v>20000</v>
      </c>
      <c r="D56" s="13">
        <v>20000</v>
      </c>
      <c r="E56" s="13">
        <v>20000</v>
      </c>
      <c r="F56" s="13">
        <v>0</v>
      </c>
    </row>
    <row r="57" spans="1:6" s="16" customFormat="1" ht="14.25" customHeight="1" x14ac:dyDescent="0.25">
      <c r="A57" s="47" t="s">
        <v>63</v>
      </c>
      <c r="B57" s="48"/>
      <c r="C57" s="13">
        <v>20000</v>
      </c>
      <c r="D57" s="13">
        <v>20000</v>
      </c>
      <c r="E57" s="13">
        <v>20000</v>
      </c>
      <c r="F57" s="13">
        <v>0</v>
      </c>
    </row>
    <row r="58" spans="1:6" s="16" customFormat="1" ht="14.25" customHeight="1" x14ac:dyDescent="0.25">
      <c r="A58" s="47" t="s">
        <v>49</v>
      </c>
      <c r="B58" s="48"/>
      <c r="C58" s="13">
        <v>2500</v>
      </c>
      <c r="D58" s="13">
        <v>2500</v>
      </c>
      <c r="E58" s="13">
        <v>2500</v>
      </c>
      <c r="F58" s="13">
        <v>2850</v>
      </c>
    </row>
    <row r="59" spans="1:6" s="16" customFormat="1" ht="14.25" customHeight="1" x14ac:dyDescent="0.25">
      <c r="A59" s="47" t="s">
        <v>50</v>
      </c>
      <c r="B59" s="48"/>
      <c r="C59" s="13">
        <v>25000</v>
      </c>
      <c r="D59" s="13">
        <v>25000</v>
      </c>
      <c r="E59" s="13">
        <v>25000</v>
      </c>
      <c r="F59" s="13">
        <v>0</v>
      </c>
    </row>
    <row r="60" spans="1:6" s="16" customFormat="1" ht="14.25" customHeight="1" x14ac:dyDescent="0.2">
      <c r="A60" s="49" t="s">
        <v>0</v>
      </c>
      <c r="B60" s="49"/>
      <c r="C60" s="38">
        <f>SUM(C47:C59)</f>
        <v>253500</v>
      </c>
      <c r="D60" s="38">
        <f>SUM(D47:D59)</f>
        <v>342500</v>
      </c>
      <c r="E60" s="38">
        <f>E47+E48+E49+E50+E51+E52+E53+E54+E55+E56+E57+E58+E59</f>
        <v>619800</v>
      </c>
      <c r="F60" s="38">
        <f>F47+F48+F49+F50+F51+F52+F53+F54+F55+F56+F57+F58+F59</f>
        <v>555150</v>
      </c>
    </row>
    <row r="61" spans="1:6" s="16" customFormat="1" ht="14.25" customHeight="1" x14ac:dyDescent="0.25">
      <c r="A61" s="6" t="s">
        <v>61</v>
      </c>
      <c r="B61" s="6"/>
      <c r="C61" s="7"/>
      <c r="D61" s="1"/>
    </row>
    <row r="62" spans="1:6" s="16" customFormat="1" ht="14.25" customHeight="1" x14ac:dyDescent="0.2">
      <c r="A62" s="24" t="s">
        <v>11</v>
      </c>
      <c r="B62" s="25"/>
      <c r="C62" s="26">
        <v>219500</v>
      </c>
      <c r="D62" s="40">
        <v>82500</v>
      </c>
      <c r="E62" s="40">
        <v>245000</v>
      </c>
      <c r="F62" s="40">
        <v>139970</v>
      </c>
    </row>
    <row r="63" spans="1:6" s="16" customFormat="1" ht="14.25" customHeight="1" x14ac:dyDescent="0.2">
      <c r="A63" s="24" t="s">
        <v>13</v>
      </c>
      <c r="B63" s="17"/>
      <c r="C63" s="18">
        <v>34000</v>
      </c>
      <c r="D63" s="40">
        <v>34000</v>
      </c>
      <c r="E63" s="40">
        <v>82800</v>
      </c>
      <c r="F63" s="40">
        <v>159410</v>
      </c>
    </row>
    <row r="64" spans="1:6" s="16" customFormat="1" ht="14.25" customHeight="1" x14ac:dyDescent="0.2">
      <c r="A64" s="24" t="s">
        <v>96</v>
      </c>
      <c r="B64" s="17"/>
      <c r="C64" s="18">
        <v>0</v>
      </c>
      <c r="D64" s="40">
        <v>0</v>
      </c>
      <c r="E64" s="40">
        <v>0</v>
      </c>
      <c r="F64" s="40">
        <v>8770</v>
      </c>
    </row>
    <row r="65" spans="1:6" s="16" customFormat="1" ht="14.25" customHeight="1" x14ac:dyDescent="0.2">
      <c r="A65" s="24" t="s">
        <v>64</v>
      </c>
      <c r="B65" s="17"/>
      <c r="C65" s="18">
        <v>0</v>
      </c>
      <c r="D65" s="40">
        <v>25000</v>
      </c>
      <c r="E65" s="40">
        <v>25000</v>
      </c>
      <c r="F65" s="40">
        <v>0</v>
      </c>
    </row>
    <row r="66" spans="1:6" s="16" customFormat="1" ht="14.25" customHeight="1" x14ac:dyDescent="0.2">
      <c r="A66" s="24" t="s">
        <v>65</v>
      </c>
      <c r="B66" s="17"/>
      <c r="C66" s="18">
        <v>0</v>
      </c>
      <c r="D66" s="40">
        <v>201000</v>
      </c>
      <c r="E66" s="40">
        <v>267000</v>
      </c>
      <c r="F66" s="40">
        <v>247000</v>
      </c>
    </row>
    <row r="67" spans="1:6" s="16" customFormat="1" ht="14.25" customHeight="1" x14ac:dyDescent="0.2">
      <c r="A67" s="3"/>
      <c r="B67" s="17"/>
      <c r="C67" s="18"/>
    </row>
    <row r="68" spans="1:6" s="16" customFormat="1" ht="14.25" x14ac:dyDescent="0.2">
      <c r="A68" s="63" t="s">
        <v>52</v>
      </c>
      <c r="B68" s="64"/>
      <c r="C68" s="64"/>
      <c r="D68" s="64"/>
      <c r="E68" s="45"/>
      <c r="F68" s="45"/>
    </row>
    <row r="69" spans="1:6" s="16" customFormat="1" ht="25.5" x14ac:dyDescent="0.2">
      <c r="A69" s="49"/>
      <c r="B69" s="49"/>
      <c r="C69" s="36" t="s">
        <v>90</v>
      </c>
      <c r="D69" s="34" t="s">
        <v>93</v>
      </c>
      <c r="E69" s="34" t="s">
        <v>94</v>
      </c>
      <c r="F69" s="34" t="s">
        <v>95</v>
      </c>
    </row>
    <row r="70" spans="1:6" s="16" customFormat="1" ht="13.5" x14ac:dyDescent="0.25">
      <c r="A70" s="49"/>
      <c r="B70" s="49"/>
      <c r="C70" s="37" t="s">
        <v>2</v>
      </c>
      <c r="D70" s="37" t="s">
        <v>2</v>
      </c>
      <c r="E70" s="37" t="s">
        <v>2</v>
      </c>
      <c r="F70" s="37" t="s">
        <v>2</v>
      </c>
    </row>
    <row r="71" spans="1:6" s="16" customFormat="1" ht="15" x14ac:dyDescent="0.25">
      <c r="A71" s="56" t="s">
        <v>15</v>
      </c>
      <c r="B71" s="56"/>
      <c r="C71" s="27">
        <v>27000</v>
      </c>
      <c r="D71" s="27">
        <v>27000</v>
      </c>
      <c r="E71" s="27">
        <v>29000</v>
      </c>
      <c r="F71" s="27">
        <v>29000</v>
      </c>
    </row>
    <row r="72" spans="1:6" s="16" customFormat="1" ht="15" x14ac:dyDescent="0.25">
      <c r="A72" s="56" t="s">
        <v>16</v>
      </c>
      <c r="B72" s="56"/>
      <c r="C72" s="27">
        <v>4000</v>
      </c>
      <c r="D72" s="27">
        <v>4000</v>
      </c>
      <c r="E72" s="27">
        <v>4000</v>
      </c>
      <c r="F72" s="27">
        <v>4100</v>
      </c>
    </row>
    <row r="73" spans="1:6" s="16" customFormat="1" ht="15" x14ac:dyDescent="0.25">
      <c r="A73" s="54" t="s">
        <v>17</v>
      </c>
      <c r="B73" s="55"/>
      <c r="C73" s="27">
        <v>45000</v>
      </c>
      <c r="D73" s="27">
        <v>45000</v>
      </c>
      <c r="E73" s="27">
        <v>40000</v>
      </c>
      <c r="F73" s="27">
        <v>40000</v>
      </c>
    </row>
    <row r="74" spans="1:6" s="16" customFormat="1" ht="15" x14ac:dyDescent="0.25">
      <c r="A74" s="54" t="s">
        <v>18</v>
      </c>
      <c r="B74" s="55"/>
      <c r="C74" s="27">
        <v>5000</v>
      </c>
      <c r="D74" s="27">
        <v>5000</v>
      </c>
      <c r="E74" s="27">
        <v>5000</v>
      </c>
      <c r="F74" s="27">
        <v>5000</v>
      </c>
    </row>
    <row r="75" spans="1:6" s="16" customFormat="1" ht="15" x14ac:dyDescent="0.25">
      <c r="A75" s="54" t="s">
        <v>87</v>
      </c>
      <c r="B75" s="55"/>
      <c r="C75" s="27">
        <v>20000</v>
      </c>
      <c r="D75" s="27">
        <v>32000</v>
      </c>
      <c r="E75" s="27">
        <v>52000</v>
      </c>
      <c r="F75" s="27">
        <v>52000</v>
      </c>
    </row>
    <row r="76" spans="1:6" s="16" customFormat="1" ht="15" x14ac:dyDescent="0.25">
      <c r="A76" s="54" t="s">
        <v>20</v>
      </c>
      <c r="B76" s="55"/>
      <c r="C76" s="27">
        <v>4000</v>
      </c>
      <c r="D76" s="27">
        <v>4000</v>
      </c>
      <c r="E76" s="27">
        <v>4000</v>
      </c>
      <c r="F76" s="27">
        <v>0</v>
      </c>
    </row>
    <row r="77" spans="1:6" s="16" customFormat="1" ht="15" x14ac:dyDescent="0.25">
      <c r="A77" s="54" t="s">
        <v>19</v>
      </c>
      <c r="B77" s="55"/>
      <c r="C77" s="27">
        <v>36000</v>
      </c>
      <c r="D77" s="27">
        <v>36000</v>
      </c>
      <c r="E77" s="27">
        <v>36000</v>
      </c>
      <c r="F77" s="27">
        <v>18000</v>
      </c>
    </row>
    <row r="78" spans="1:6" s="16" customFormat="1" ht="15" x14ac:dyDescent="0.25">
      <c r="A78" s="56" t="s">
        <v>12</v>
      </c>
      <c r="B78" s="56"/>
      <c r="C78" s="13">
        <v>1200</v>
      </c>
      <c r="D78" s="27">
        <v>1200</v>
      </c>
      <c r="E78" s="27">
        <v>1200</v>
      </c>
      <c r="F78" s="27">
        <v>500</v>
      </c>
    </row>
    <row r="79" spans="1:6" s="16" customFormat="1" ht="15" x14ac:dyDescent="0.25">
      <c r="A79" s="54" t="s">
        <v>66</v>
      </c>
      <c r="B79" s="55"/>
      <c r="C79" s="13">
        <v>0</v>
      </c>
      <c r="D79" s="27">
        <v>8000</v>
      </c>
      <c r="E79" s="27">
        <v>8000</v>
      </c>
      <c r="F79" s="27">
        <v>6000</v>
      </c>
    </row>
    <row r="80" spans="1:6" s="16" customFormat="1" ht="14.25" x14ac:dyDescent="0.2">
      <c r="A80" s="49" t="s">
        <v>0</v>
      </c>
      <c r="B80" s="49"/>
      <c r="C80" s="38">
        <f>SUM(C71:C79)</f>
        <v>142200</v>
      </c>
      <c r="D80" s="38">
        <f>SUM(D71:D79)</f>
        <v>162200</v>
      </c>
      <c r="E80" s="38">
        <f>E71+E72+E73+E74+E75+E76+E77+E78+E79</f>
        <v>179200</v>
      </c>
      <c r="F80" s="38">
        <f>F71+F72+F73+F74+F75+F76+F77+F78+F79</f>
        <v>154600</v>
      </c>
    </row>
    <row r="81" spans="1:6" s="16" customFormat="1" ht="15" x14ac:dyDescent="0.25">
      <c r="A81" s="6" t="s">
        <v>67</v>
      </c>
      <c r="B81" s="6"/>
      <c r="C81" s="9"/>
    </row>
    <row r="82" spans="1:6" s="16" customFormat="1" x14ac:dyDescent="0.2">
      <c r="A82" s="24" t="s">
        <v>11</v>
      </c>
      <c r="B82" s="4"/>
      <c r="C82" s="23">
        <v>83000</v>
      </c>
      <c r="D82" s="23">
        <v>73000</v>
      </c>
      <c r="E82" s="40">
        <v>95000</v>
      </c>
      <c r="F82" s="40">
        <v>103500</v>
      </c>
    </row>
    <row r="83" spans="1:6" s="16" customFormat="1" x14ac:dyDescent="0.2">
      <c r="A83" s="24" t="s">
        <v>13</v>
      </c>
      <c r="B83" s="4"/>
      <c r="C83" s="23">
        <v>59200</v>
      </c>
      <c r="D83" s="23">
        <v>59200</v>
      </c>
      <c r="E83" s="40">
        <v>59200</v>
      </c>
      <c r="F83" s="40">
        <v>33100</v>
      </c>
    </row>
    <row r="84" spans="1:6" s="16" customFormat="1" x14ac:dyDescent="0.2">
      <c r="A84" s="24" t="s">
        <v>65</v>
      </c>
      <c r="B84" s="4"/>
      <c r="C84" s="23">
        <v>0</v>
      </c>
      <c r="D84" s="23">
        <v>30000</v>
      </c>
      <c r="E84" s="40">
        <v>25000</v>
      </c>
      <c r="F84" s="40">
        <v>18000</v>
      </c>
    </row>
    <row r="85" spans="1:6" s="16" customFormat="1" x14ac:dyDescent="0.2">
      <c r="A85" s="3"/>
      <c r="B85" s="4"/>
      <c r="C85" s="23"/>
    </row>
    <row r="86" spans="1:6" ht="14.25" x14ac:dyDescent="0.2">
      <c r="A86" s="63" t="s">
        <v>53</v>
      </c>
      <c r="B86" s="64"/>
      <c r="C86" s="64"/>
      <c r="D86" s="64"/>
      <c r="E86" s="44"/>
      <c r="F86" s="44"/>
    </row>
    <row r="87" spans="1:6" ht="25.5" x14ac:dyDescent="0.2">
      <c r="A87" s="49"/>
      <c r="B87" s="49"/>
      <c r="C87" s="36" t="s">
        <v>90</v>
      </c>
      <c r="D87" s="34" t="s">
        <v>93</v>
      </c>
      <c r="E87" s="34" t="s">
        <v>94</v>
      </c>
      <c r="F87" s="34" t="s">
        <v>95</v>
      </c>
    </row>
    <row r="88" spans="1:6" ht="13.5" x14ac:dyDescent="0.25">
      <c r="A88" s="49"/>
      <c r="B88" s="49"/>
      <c r="C88" s="37" t="s">
        <v>2</v>
      </c>
      <c r="D88" s="37" t="s">
        <v>2</v>
      </c>
      <c r="E88" s="37" t="s">
        <v>2</v>
      </c>
      <c r="F88" s="37" t="s">
        <v>2</v>
      </c>
    </row>
    <row r="89" spans="1:6" ht="15" x14ac:dyDescent="0.25">
      <c r="A89" s="56" t="s">
        <v>21</v>
      </c>
      <c r="B89" s="56"/>
      <c r="C89" s="27">
        <v>8000</v>
      </c>
      <c r="D89" s="27">
        <v>8000</v>
      </c>
      <c r="E89" s="27">
        <v>8000</v>
      </c>
      <c r="F89" s="27">
        <v>7000</v>
      </c>
    </row>
    <row r="90" spans="1:6" ht="15" x14ac:dyDescent="0.25">
      <c r="A90" s="54" t="s">
        <v>68</v>
      </c>
      <c r="B90" s="55"/>
      <c r="C90" s="27">
        <v>5000</v>
      </c>
      <c r="D90" s="27">
        <v>5000</v>
      </c>
      <c r="E90" s="27">
        <v>5000</v>
      </c>
      <c r="F90" s="27">
        <v>0</v>
      </c>
    </row>
    <row r="91" spans="1:6" ht="15" x14ac:dyDescent="0.25">
      <c r="A91" s="54" t="s">
        <v>23</v>
      </c>
      <c r="B91" s="55"/>
      <c r="C91" s="27">
        <v>4000</v>
      </c>
      <c r="D91" s="27">
        <v>4000</v>
      </c>
      <c r="E91" s="27">
        <v>4000</v>
      </c>
      <c r="F91" s="27">
        <v>2000</v>
      </c>
    </row>
    <row r="92" spans="1:6" ht="15" x14ac:dyDescent="0.25">
      <c r="A92" s="54" t="s">
        <v>24</v>
      </c>
      <c r="B92" s="55"/>
      <c r="C92" s="27">
        <v>1700</v>
      </c>
      <c r="D92" s="27">
        <v>1700</v>
      </c>
      <c r="E92" s="27">
        <v>1700</v>
      </c>
      <c r="F92" s="27">
        <v>1100</v>
      </c>
    </row>
    <row r="93" spans="1:6" ht="15" x14ac:dyDescent="0.25">
      <c r="A93" s="56" t="s">
        <v>25</v>
      </c>
      <c r="B93" s="56"/>
      <c r="C93" s="13">
        <v>5000</v>
      </c>
      <c r="D93" s="27">
        <v>5000</v>
      </c>
      <c r="E93" s="27">
        <v>8000</v>
      </c>
      <c r="F93" s="27">
        <v>8000</v>
      </c>
    </row>
    <row r="94" spans="1:6" ht="15" x14ac:dyDescent="0.25">
      <c r="A94" s="54" t="s">
        <v>26</v>
      </c>
      <c r="B94" s="55"/>
      <c r="C94" s="13">
        <v>14000</v>
      </c>
      <c r="D94" s="27">
        <v>14000</v>
      </c>
      <c r="E94" s="27">
        <v>14000</v>
      </c>
      <c r="F94" s="27">
        <v>14250</v>
      </c>
    </row>
    <row r="95" spans="1:6" ht="15" x14ac:dyDescent="0.25">
      <c r="A95" s="54" t="s">
        <v>28</v>
      </c>
      <c r="B95" s="55"/>
      <c r="C95" s="13">
        <v>2000</v>
      </c>
      <c r="D95" s="27">
        <v>2000</v>
      </c>
      <c r="E95" s="27">
        <v>2000</v>
      </c>
      <c r="F95" s="27">
        <v>0</v>
      </c>
    </row>
    <row r="96" spans="1:6" ht="15" x14ac:dyDescent="0.25">
      <c r="A96" s="54" t="s">
        <v>27</v>
      </c>
      <c r="B96" s="55"/>
      <c r="C96" s="13">
        <v>2000</v>
      </c>
      <c r="D96" s="27">
        <v>2000</v>
      </c>
      <c r="E96" s="27">
        <v>2000</v>
      </c>
      <c r="F96" s="27">
        <v>3500</v>
      </c>
    </row>
    <row r="97" spans="1:6" ht="15" x14ac:dyDescent="0.25">
      <c r="A97" s="54" t="s">
        <v>74</v>
      </c>
      <c r="B97" s="55"/>
      <c r="C97" s="13">
        <v>3800</v>
      </c>
      <c r="D97" s="27">
        <v>3800</v>
      </c>
      <c r="E97" s="27">
        <v>3800</v>
      </c>
      <c r="F97" s="27">
        <v>0</v>
      </c>
    </row>
    <row r="98" spans="1:6" ht="15" x14ac:dyDescent="0.25">
      <c r="A98" s="54" t="s">
        <v>73</v>
      </c>
      <c r="B98" s="55"/>
      <c r="C98" s="13">
        <v>3200</v>
      </c>
      <c r="D98" s="27">
        <v>3200</v>
      </c>
      <c r="E98" s="27">
        <v>3700</v>
      </c>
      <c r="F98" s="27">
        <v>3700</v>
      </c>
    </row>
    <row r="99" spans="1:6" ht="15" x14ac:dyDescent="0.25">
      <c r="A99" s="54" t="s">
        <v>22</v>
      </c>
      <c r="B99" s="55"/>
      <c r="C99" s="13">
        <v>4500</v>
      </c>
      <c r="D99" s="27">
        <v>9200</v>
      </c>
      <c r="E99" s="27">
        <v>9200</v>
      </c>
      <c r="F99" s="27">
        <v>0</v>
      </c>
    </row>
    <row r="100" spans="1:6" ht="15" x14ac:dyDescent="0.25">
      <c r="A100" s="54" t="s">
        <v>75</v>
      </c>
      <c r="B100" s="55"/>
      <c r="C100" s="13">
        <v>4500</v>
      </c>
      <c r="D100" s="27">
        <v>6250</v>
      </c>
      <c r="E100" s="27">
        <v>6250</v>
      </c>
      <c r="F100" s="27">
        <v>0</v>
      </c>
    </row>
    <row r="101" spans="1:6" ht="15" x14ac:dyDescent="0.25">
      <c r="A101" s="54" t="s">
        <v>76</v>
      </c>
      <c r="B101" s="55"/>
      <c r="C101" s="13">
        <v>4500</v>
      </c>
      <c r="D101" s="27">
        <v>7440</v>
      </c>
      <c r="E101" s="27">
        <v>7440</v>
      </c>
      <c r="F101" s="27">
        <v>0</v>
      </c>
    </row>
    <row r="102" spans="1:6" ht="15" x14ac:dyDescent="0.25">
      <c r="A102" s="54" t="s">
        <v>70</v>
      </c>
      <c r="B102" s="55"/>
      <c r="C102" s="13">
        <v>0</v>
      </c>
      <c r="D102" s="27">
        <v>1500</v>
      </c>
      <c r="E102" s="27">
        <v>1500</v>
      </c>
      <c r="F102" s="27">
        <v>1300</v>
      </c>
    </row>
    <row r="103" spans="1:6" ht="15" x14ac:dyDescent="0.25">
      <c r="A103" s="54" t="s">
        <v>71</v>
      </c>
      <c r="B103" s="55"/>
      <c r="C103" s="13">
        <v>0</v>
      </c>
      <c r="D103" s="27">
        <v>4510</v>
      </c>
      <c r="E103" s="27">
        <v>4510</v>
      </c>
      <c r="F103" s="27">
        <v>4630</v>
      </c>
    </row>
    <row r="104" spans="1:6" ht="15" x14ac:dyDescent="0.25">
      <c r="A104" s="30" t="s">
        <v>72</v>
      </c>
      <c r="B104" s="31"/>
      <c r="C104" s="13">
        <v>0</v>
      </c>
      <c r="D104" s="27">
        <v>320</v>
      </c>
      <c r="E104" s="27">
        <v>320</v>
      </c>
      <c r="F104" s="27">
        <v>320</v>
      </c>
    </row>
    <row r="105" spans="1:6" ht="15" x14ac:dyDescent="0.25">
      <c r="A105" s="54" t="s">
        <v>69</v>
      </c>
      <c r="B105" s="55"/>
      <c r="C105" s="13">
        <v>0</v>
      </c>
      <c r="D105" s="27">
        <v>7000</v>
      </c>
      <c r="E105" s="27">
        <v>7000</v>
      </c>
      <c r="F105" s="27">
        <v>7000</v>
      </c>
    </row>
    <row r="106" spans="1:6" ht="14.25" x14ac:dyDescent="0.2">
      <c r="A106" s="49" t="s">
        <v>0</v>
      </c>
      <c r="B106" s="49"/>
      <c r="C106" s="38">
        <f>SUM(C89:C105)</f>
        <v>62200</v>
      </c>
      <c r="D106" s="38">
        <f>SUM(D89:D105)</f>
        <v>84920</v>
      </c>
      <c r="E106" s="38">
        <f>E89+E90+E91+E92+E93+E94+E95+E96+E97+E98+E99+E100+E101+E102+E103+E104+E105</f>
        <v>88420</v>
      </c>
      <c r="F106" s="38">
        <f>F89+F90+F91+F92+F93+F94+F95+F96+F97+F98+F99+F100+F101+F102+F103+F104+F105</f>
        <v>52800</v>
      </c>
    </row>
    <row r="107" spans="1:6" ht="15" x14ac:dyDescent="0.25">
      <c r="A107" s="6" t="s">
        <v>67</v>
      </c>
      <c r="B107" s="6"/>
      <c r="C107" s="9"/>
      <c r="D107" s="16"/>
    </row>
    <row r="108" spans="1:6" x14ac:dyDescent="0.2">
      <c r="A108" s="24" t="s">
        <v>11</v>
      </c>
      <c r="B108" s="4"/>
      <c r="C108" s="23">
        <v>22500</v>
      </c>
      <c r="D108" s="23">
        <v>31890</v>
      </c>
      <c r="E108" s="46">
        <v>31890</v>
      </c>
      <c r="F108" s="46">
        <v>5000</v>
      </c>
    </row>
    <row r="109" spans="1:6" x14ac:dyDescent="0.2">
      <c r="A109" s="24" t="s">
        <v>13</v>
      </c>
      <c r="B109" s="4"/>
      <c r="C109" s="23">
        <v>39700</v>
      </c>
      <c r="D109" s="23">
        <v>53030</v>
      </c>
      <c r="E109" s="46">
        <v>56530</v>
      </c>
      <c r="F109" s="46">
        <v>47800</v>
      </c>
    </row>
    <row r="111" spans="1:6" ht="14.25" x14ac:dyDescent="0.2">
      <c r="A111" s="63" t="s">
        <v>54</v>
      </c>
      <c r="B111" s="64"/>
      <c r="C111" s="64"/>
      <c r="D111" s="64"/>
      <c r="E111" s="44"/>
      <c r="F111" s="44"/>
    </row>
    <row r="112" spans="1:6" ht="25.5" x14ac:dyDescent="0.2">
      <c r="A112" s="49"/>
      <c r="B112" s="49"/>
      <c r="C112" s="36" t="s">
        <v>90</v>
      </c>
      <c r="D112" s="34" t="s">
        <v>93</v>
      </c>
      <c r="E112" s="34" t="s">
        <v>94</v>
      </c>
      <c r="F112" s="34" t="s">
        <v>95</v>
      </c>
    </row>
    <row r="113" spans="1:6" ht="13.5" x14ac:dyDescent="0.25">
      <c r="A113" s="49"/>
      <c r="B113" s="49"/>
      <c r="C113" s="37" t="s">
        <v>2</v>
      </c>
      <c r="D113" s="37" t="s">
        <v>2</v>
      </c>
      <c r="E113" s="37" t="s">
        <v>2</v>
      </c>
      <c r="F113" s="37" t="s">
        <v>2</v>
      </c>
    </row>
    <row r="114" spans="1:6" ht="15" x14ac:dyDescent="0.25">
      <c r="A114" s="60" t="s">
        <v>29</v>
      </c>
      <c r="B114" s="60"/>
      <c r="C114" s="27">
        <v>42000</v>
      </c>
      <c r="D114" s="27">
        <v>42000</v>
      </c>
      <c r="E114" s="27">
        <v>42000</v>
      </c>
      <c r="F114" s="27">
        <v>28000</v>
      </c>
    </row>
    <row r="115" spans="1:6" ht="15" x14ac:dyDescent="0.25">
      <c r="A115" s="60" t="s">
        <v>77</v>
      </c>
      <c r="B115" s="60"/>
      <c r="C115" s="27">
        <v>36000</v>
      </c>
      <c r="D115" s="27">
        <v>36000</v>
      </c>
      <c r="E115" s="27">
        <v>46800</v>
      </c>
      <c r="F115" s="27">
        <v>46800</v>
      </c>
    </row>
    <row r="116" spans="1:6" ht="15" x14ac:dyDescent="0.25">
      <c r="A116" s="47" t="s">
        <v>78</v>
      </c>
      <c r="B116" s="48"/>
      <c r="C116" s="27">
        <v>10000</v>
      </c>
      <c r="D116" s="27">
        <v>15000</v>
      </c>
      <c r="E116" s="27">
        <v>19500</v>
      </c>
      <c r="F116" s="27">
        <v>19500</v>
      </c>
    </row>
    <row r="117" spans="1:6" ht="15" x14ac:dyDescent="0.25">
      <c r="A117" s="60" t="s">
        <v>30</v>
      </c>
      <c r="B117" s="60"/>
      <c r="C117" s="27">
        <v>9000</v>
      </c>
      <c r="D117" s="27">
        <v>12000</v>
      </c>
      <c r="E117" s="27">
        <v>16400</v>
      </c>
      <c r="F117" s="27">
        <v>16400</v>
      </c>
    </row>
    <row r="118" spans="1:6" ht="15" x14ac:dyDescent="0.25">
      <c r="A118" s="56" t="s">
        <v>31</v>
      </c>
      <c r="B118" s="56"/>
      <c r="C118" s="27">
        <v>2000</v>
      </c>
      <c r="D118" s="27">
        <v>2000</v>
      </c>
      <c r="E118" s="27">
        <v>2000</v>
      </c>
      <c r="F118" s="27">
        <v>0</v>
      </c>
    </row>
    <row r="119" spans="1:6" ht="15" x14ac:dyDescent="0.25">
      <c r="A119" s="43" t="s">
        <v>88</v>
      </c>
      <c r="B119" s="43"/>
      <c r="C119" s="27">
        <v>0</v>
      </c>
      <c r="D119" s="27">
        <v>0</v>
      </c>
      <c r="E119" s="27">
        <v>6100</v>
      </c>
      <c r="F119" s="27">
        <v>6100</v>
      </c>
    </row>
    <row r="120" spans="1:6" ht="14.25" x14ac:dyDescent="0.2">
      <c r="A120" s="49" t="s">
        <v>0</v>
      </c>
      <c r="B120" s="49"/>
      <c r="C120" s="38">
        <f>SUM(C114:C119)</f>
        <v>99000</v>
      </c>
      <c r="D120" s="38">
        <f>SUM(D114:D119)</f>
        <v>107000</v>
      </c>
      <c r="E120" s="38">
        <f>E114+E115+E116+E117+E118+E119</f>
        <v>132800</v>
      </c>
      <c r="F120" s="38">
        <f>F114+F115+F116+F117+F118+F119</f>
        <v>116800</v>
      </c>
    </row>
    <row r="121" spans="1:6" ht="15" x14ac:dyDescent="0.25">
      <c r="A121" s="6" t="s">
        <v>67</v>
      </c>
      <c r="B121" s="6"/>
      <c r="C121" s="9"/>
      <c r="D121" s="16"/>
    </row>
    <row r="122" spans="1:6" x14ac:dyDescent="0.2">
      <c r="A122" s="24" t="s">
        <v>11</v>
      </c>
      <c r="B122" s="4"/>
      <c r="C122" s="23">
        <v>93000</v>
      </c>
      <c r="D122" s="23">
        <v>24000</v>
      </c>
      <c r="E122" s="46">
        <v>39300</v>
      </c>
      <c r="F122" s="46">
        <v>59300</v>
      </c>
    </row>
    <row r="123" spans="1:6" x14ac:dyDescent="0.2">
      <c r="A123" s="24" t="s">
        <v>85</v>
      </c>
      <c r="B123" s="4"/>
      <c r="C123" s="23">
        <v>0</v>
      </c>
      <c r="D123" s="23">
        <v>0</v>
      </c>
      <c r="E123" s="46">
        <v>8400</v>
      </c>
      <c r="F123" s="46">
        <v>6100</v>
      </c>
    </row>
    <row r="124" spans="1:6" x14ac:dyDescent="0.2">
      <c r="A124" s="24" t="s">
        <v>13</v>
      </c>
      <c r="B124" s="4"/>
      <c r="C124" s="23">
        <v>6000</v>
      </c>
      <c r="D124" s="23">
        <v>6000</v>
      </c>
      <c r="E124" s="46">
        <v>2000</v>
      </c>
      <c r="F124" s="46">
        <v>0</v>
      </c>
    </row>
    <row r="125" spans="1:6" x14ac:dyDescent="0.2">
      <c r="A125" s="24" t="s">
        <v>64</v>
      </c>
      <c r="B125" s="4"/>
      <c r="C125" s="23">
        <v>0</v>
      </c>
      <c r="D125" s="23">
        <v>47000</v>
      </c>
      <c r="E125" s="46">
        <v>53100</v>
      </c>
      <c r="F125" s="46">
        <v>21400</v>
      </c>
    </row>
    <row r="126" spans="1:6" x14ac:dyDescent="0.2">
      <c r="A126" s="24" t="s">
        <v>65</v>
      </c>
      <c r="B126" s="4"/>
      <c r="C126" s="23">
        <v>0</v>
      </c>
      <c r="D126" s="23">
        <v>30000</v>
      </c>
      <c r="E126" s="46">
        <v>30000</v>
      </c>
      <c r="F126" s="46">
        <v>30000</v>
      </c>
    </row>
    <row r="128" spans="1:6" ht="14.25" x14ac:dyDescent="0.2">
      <c r="A128" s="63" t="s">
        <v>55</v>
      </c>
      <c r="B128" s="64"/>
      <c r="C128" s="64"/>
      <c r="D128" s="64"/>
      <c r="E128" s="44"/>
      <c r="F128" s="44"/>
    </row>
    <row r="129" spans="1:6" ht="39" customHeight="1" x14ac:dyDescent="0.2">
      <c r="A129" s="49"/>
      <c r="B129" s="49"/>
      <c r="C129" s="36" t="s">
        <v>90</v>
      </c>
      <c r="D129" s="34" t="s">
        <v>93</v>
      </c>
      <c r="E129" s="34" t="s">
        <v>94</v>
      </c>
      <c r="F129" s="34" t="s">
        <v>95</v>
      </c>
    </row>
    <row r="130" spans="1:6" ht="13.5" customHeight="1" x14ac:dyDescent="0.25">
      <c r="A130" s="49"/>
      <c r="B130" s="49"/>
      <c r="C130" s="37" t="s">
        <v>2</v>
      </c>
      <c r="D130" s="37" t="s">
        <v>2</v>
      </c>
      <c r="E130" s="37" t="s">
        <v>2</v>
      </c>
      <c r="F130" s="37" t="s">
        <v>2</v>
      </c>
    </row>
    <row r="131" spans="1:6" ht="15" x14ac:dyDescent="0.25">
      <c r="A131" s="47" t="s">
        <v>32</v>
      </c>
      <c r="B131" s="48"/>
      <c r="C131" s="27">
        <v>28500</v>
      </c>
      <c r="D131" s="27">
        <v>28500</v>
      </c>
      <c r="E131" s="27">
        <v>29500</v>
      </c>
      <c r="F131" s="27">
        <v>14700</v>
      </c>
    </row>
    <row r="132" spans="1:6" ht="33.75" customHeight="1" x14ac:dyDescent="0.25">
      <c r="A132" s="47" t="s">
        <v>33</v>
      </c>
      <c r="B132" s="48"/>
      <c r="C132" s="27">
        <v>15300</v>
      </c>
      <c r="D132" s="27">
        <v>14300</v>
      </c>
      <c r="E132" s="27">
        <v>15300</v>
      </c>
      <c r="F132" s="27">
        <v>11400</v>
      </c>
    </row>
    <row r="133" spans="1:6" ht="21.75" customHeight="1" x14ac:dyDescent="0.25">
      <c r="A133" s="47" t="s">
        <v>97</v>
      </c>
      <c r="B133" s="48"/>
      <c r="C133" s="27">
        <v>0</v>
      </c>
      <c r="D133" s="27">
        <v>0</v>
      </c>
      <c r="E133" s="27">
        <v>0</v>
      </c>
      <c r="F133" s="27">
        <v>2500</v>
      </c>
    </row>
    <row r="134" spans="1:6" ht="15" x14ac:dyDescent="0.25">
      <c r="A134" s="54" t="s">
        <v>34</v>
      </c>
      <c r="B134" s="55"/>
      <c r="C134" s="27">
        <v>8300</v>
      </c>
      <c r="D134" s="27">
        <v>8300</v>
      </c>
      <c r="E134" s="27">
        <v>8600</v>
      </c>
      <c r="F134" s="27">
        <v>6000</v>
      </c>
    </row>
    <row r="135" spans="1:6" ht="14.25" x14ac:dyDescent="0.2">
      <c r="A135" s="49" t="s">
        <v>0</v>
      </c>
      <c r="B135" s="49"/>
      <c r="C135" s="38">
        <f>SUM(C131:C134)</f>
        <v>52100</v>
      </c>
      <c r="D135" s="38">
        <f>SUM(D131:D134)</f>
        <v>51100</v>
      </c>
      <c r="E135" s="38">
        <f>E131+E132+E134</f>
        <v>53400</v>
      </c>
      <c r="F135" s="38">
        <f>F131+F132+F133+F134</f>
        <v>34600</v>
      </c>
    </row>
    <row r="136" spans="1:6" ht="15" x14ac:dyDescent="0.25">
      <c r="A136" s="6" t="s">
        <v>14</v>
      </c>
      <c r="B136" s="6"/>
      <c r="C136" s="9"/>
      <c r="D136" s="16"/>
    </row>
    <row r="137" spans="1:6" x14ac:dyDescent="0.2">
      <c r="A137" s="24" t="s">
        <v>11</v>
      </c>
      <c r="B137" s="4"/>
      <c r="C137" s="23">
        <v>34600</v>
      </c>
      <c r="D137" s="23">
        <v>33600</v>
      </c>
      <c r="E137" s="46">
        <v>37900</v>
      </c>
      <c r="F137" s="46">
        <v>25800</v>
      </c>
    </row>
    <row r="138" spans="1:6" x14ac:dyDescent="0.2">
      <c r="A138" s="24" t="s">
        <v>13</v>
      </c>
      <c r="B138" s="4"/>
      <c r="C138" s="23">
        <v>16500</v>
      </c>
      <c r="D138" s="23">
        <v>16500</v>
      </c>
      <c r="E138" s="46">
        <v>15500</v>
      </c>
      <c r="F138" s="46">
        <v>8800</v>
      </c>
    </row>
    <row r="139" spans="1:6" x14ac:dyDescent="0.2">
      <c r="A139" s="24" t="s">
        <v>35</v>
      </c>
      <c r="C139" s="23">
        <v>1000</v>
      </c>
      <c r="D139" s="23">
        <v>1000</v>
      </c>
      <c r="E139" s="46">
        <v>0</v>
      </c>
      <c r="F139" s="46">
        <v>0</v>
      </c>
    </row>
    <row r="141" spans="1:6" ht="14.25" x14ac:dyDescent="0.2">
      <c r="A141" s="63" t="s">
        <v>79</v>
      </c>
      <c r="B141" s="64"/>
      <c r="C141" s="64"/>
      <c r="D141" s="64"/>
      <c r="E141" s="44"/>
      <c r="F141" s="44"/>
    </row>
    <row r="142" spans="1:6" ht="25.5" x14ac:dyDescent="0.2">
      <c r="A142" s="49"/>
      <c r="B142" s="49"/>
      <c r="C142" s="36" t="s">
        <v>91</v>
      </c>
      <c r="D142" s="34" t="s">
        <v>93</v>
      </c>
      <c r="E142" s="34" t="s">
        <v>94</v>
      </c>
      <c r="F142" s="34" t="s">
        <v>95</v>
      </c>
    </row>
    <row r="143" spans="1:6" ht="13.5" x14ac:dyDescent="0.25">
      <c r="A143" s="49"/>
      <c r="B143" s="49"/>
      <c r="C143" s="37" t="s">
        <v>2</v>
      </c>
      <c r="D143" s="37" t="s">
        <v>2</v>
      </c>
      <c r="E143" s="37" t="s">
        <v>2</v>
      </c>
      <c r="F143" s="37" t="s">
        <v>2</v>
      </c>
    </row>
    <row r="144" spans="1:6" ht="15" x14ac:dyDescent="0.25">
      <c r="A144" s="47" t="s">
        <v>80</v>
      </c>
      <c r="B144" s="48"/>
      <c r="C144" s="27">
        <v>0</v>
      </c>
      <c r="D144" s="27">
        <v>13000</v>
      </c>
      <c r="E144" s="27">
        <v>13000</v>
      </c>
      <c r="F144" s="27">
        <v>8000</v>
      </c>
    </row>
    <row r="145" spans="1:6" ht="14.25" x14ac:dyDescent="0.2">
      <c r="A145" s="49" t="s">
        <v>0</v>
      </c>
      <c r="B145" s="49"/>
      <c r="C145" s="38">
        <f>SUM(C140:C144)</f>
        <v>0</v>
      </c>
      <c r="D145" s="38">
        <f>SUM(D140:D144)</f>
        <v>13000</v>
      </c>
      <c r="E145" s="38">
        <v>13000</v>
      </c>
      <c r="F145" s="38">
        <v>8000</v>
      </c>
    </row>
    <row r="146" spans="1:6" ht="15" x14ac:dyDescent="0.25">
      <c r="A146" s="6" t="s">
        <v>14</v>
      </c>
      <c r="B146" s="6"/>
      <c r="C146" s="9"/>
    </row>
    <row r="147" spans="1:6" x14ac:dyDescent="0.2">
      <c r="A147" s="24" t="s">
        <v>65</v>
      </c>
      <c r="B147" s="4"/>
      <c r="C147" s="23">
        <v>0</v>
      </c>
      <c r="D147" s="23">
        <v>13000</v>
      </c>
      <c r="E147" s="46">
        <v>13000</v>
      </c>
      <c r="F147" s="46">
        <v>8000</v>
      </c>
    </row>
    <row r="148" spans="1:6" x14ac:dyDescent="0.2">
      <c r="A148" s="24"/>
      <c r="B148" s="4"/>
      <c r="C148" s="23"/>
      <c r="D148" s="29"/>
    </row>
    <row r="149" spans="1:6" x14ac:dyDescent="0.2">
      <c r="A149" s="3"/>
      <c r="B149" s="4"/>
      <c r="C149" s="23"/>
      <c r="D149" s="29"/>
    </row>
    <row r="150" spans="1:6" ht="14.25" x14ac:dyDescent="0.2">
      <c r="A150" s="63" t="s">
        <v>81</v>
      </c>
      <c r="B150" s="64"/>
      <c r="C150" s="64"/>
      <c r="D150" s="64"/>
      <c r="E150" s="44"/>
      <c r="F150" s="44"/>
    </row>
    <row r="151" spans="1:6" ht="25.5" x14ac:dyDescent="0.2">
      <c r="A151" s="49"/>
      <c r="B151" s="49"/>
      <c r="C151" s="36" t="s">
        <v>90</v>
      </c>
      <c r="D151" s="34" t="s">
        <v>93</v>
      </c>
      <c r="E151" s="34" t="s">
        <v>94</v>
      </c>
      <c r="F151" s="34" t="s">
        <v>95</v>
      </c>
    </row>
    <row r="152" spans="1:6" ht="13.5" customHeight="1" x14ac:dyDescent="0.25">
      <c r="A152" s="49"/>
      <c r="B152" s="49"/>
      <c r="C152" s="37" t="s">
        <v>2</v>
      </c>
      <c r="D152" s="37" t="s">
        <v>2</v>
      </c>
      <c r="E152" s="37" t="s">
        <v>2</v>
      </c>
      <c r="F152" s="37" t="s">
        <v>2</v>
      </c>
    </row>
    <row r="153" spans="1:6" ht="15" customHeight="1" x14ac:dyDescent="0.25">
      <c r="A153" s="47" t="s">
        <v>82</v>
      </c>
      <c r="B153" s="48"/>
      <c r="C153" s="27">
        <v>0</v>
      </c>
      <c r="D153" s="27">
        <v>13000</v>
      </c>
      <c r="E153" s="27">
        <v>13000</v>
      </c>
      <c r="F153" s="27">
        <v>0</v>
      </c>
    </row>
    <row r="154" spans="1:6" ht="14.25" x14ac:dyDescent="0.2">
      <c r="A154" s="49" t="s">
        <v>0</v>
      </c>
      <c r="B154" s="49"/>
      <c r="C154" s="38">
        <f>SUM(C149:C153)</f>
        <v>0</v>
      </c>
      <c r="D154" s="38">
        <f>SUM(D149:D153)</f>
        <v>13000</v>
      </c>
      <c r="E154" s="38">
        <v>13000</v>
      </c>
      <c r="F154" s="38">
        <v>0</v>
      </c>
    </row>
    <row r="155" spans="1:6" ht="15" x14ac:dyDescent="0.25">
      <c r="A155" s="6" t="s">
        <v>14</v>
      </c>
      <c r="B155" s="6"/>
      <c r="C155" s="9"/>
    </row>
    <row r="156" spans="1:6" ht="13.5" customHeight="1" x14ac:dyDescent="0.2">
      <c r="A156" s="24" t="s">
        <v>11</v>
      </c>
      <c r="B156" s="4"/>
      <c r="C156" s="23">
        <v>0</v>
      </c>
      <c r="D156" s="23">
        <v>13000</v>
      </c>
      <c r="E156" s="46">
        <v>13000</v>
      </c>
      <c r="F156" s="46">
        <v>0</v>
      </c>
    </row>
    <row r="157" spans="1:6" ht="15.75" customHeight="1" x14ac:dyDescent="0.2">
      <c r="A157" s="3"/>
      <c r="B157" s="4"/>
      <c r="C157" s="23"/>
      <c r="D157" s="29"/>
    </row>
    <row r="158" spans="1:6" ht="15" x14ac:dyDescent="0.25">
      <c r="A158" s="65" t="s">
        <v>3</v>
      </c>
      <c r="B158" s="66"/>
      <c r="C158" s="35">
        <f>C38+C60+C80+C106+C120+C135+C145+C154</f>
        <v>613500</v>
      </c>
      <c r="D158" s="35">
        <f>D38+D60+D80+D106+D120+D135+D145+D154</f>
        <v>797420</v>
      </c>
      <c r="E158" s="35">
        <f>E38+E60+E80+E106+E120+E135+E145+E154</f>
        <v>1123320</v>
      </c>
      <c r="F158" s="35">
        <f>F38+F60+F80+F106+F120+F135+F145+F154</f>
        <v>921950</v>
      </c>
    </row>
    <row r="159" spans="1:6" ht="15" customHeight="1" x14ac:dyDescent="0.2">
      <c r="A159" s="4"/>
      <c r="B159" s="4" t="s">
        <v>58</v>
      </c>
      <c r="C159" s="67"/>
      <c r="D159" s="67"/>
    </row>
    <row r="160" spans="1:6" ht="20.25" x14ac:dyDescent="0.3">
      <c r="A160" s="5" t="s">
        <v>102</v>
      </c>
      <c r="B160" s="5"/>
      <c r="C160" s="5"/>
      <c r="D160" s="28"/>
    </row>
    <row r="161" spans="3:4" x14ac:dyDescent="0.2">
      <c r="C161" s="2"/>
      <c r="D161" s="10"/>
    </row>
    <row r="162" spans="3:4" ht="15" x14ac:dyDescent="0.25">
      <c r="C162" s="42" t="s">
        <v>101</v>
      </c>
      <c r="D162" s="10"/>
    </row>
    <row r="163" spans="3:4" ht="15" x14ac:dyDescent="0.25">
      <c r="C163" s="1" t="s">
        <v>59</v>
      </c>
      <c r="D163" s="10"/>
    </row>
  </sheetData>
  <mergeCells count="90">
    <mergeCell ref="A28:B28"/>
    <mergeCell ref="A20:D20"/>
    <mergeCell ref="A37:B37"/>
    <mergeCell ref="A79:B79"/>
    <mergeCell ref="A102:B102"/>
    <mergeCell ref="A26:B26"/>
    <mergeCell ref="A69:B70"/>
    <mergeCell ref="A78:B78"/>
    <mergeCell ref="A72:B72"/>
    <mergeCell ref="A73:B73"/>
    <mergeCell ref="A77:B77"/>
    <mergeCell ref="A80:B80"/>
    <mergeCell ref="A44:D44"/>
    <mergeCell ref="A47:B47"/>
    <mergeCell ref="A48:B48"/>
    <mergeCell ref="A60:B60"/>
    <mergeCell ref="A118:B118"/>
    <mergeCell ref="A116:B116"/>
    <mergeCell ref="A132:B132"/>
    <mergeCell ref="A134:B134"/>
    <mergeCell ref="A135:B135"/>
    <mergeCell ref="A128:D128"/>
    <mergeCell ref="A129:B130"/>
    <mergeCell ref="A131:B131"/>
    <mergeCell ref="A133:B133"/>
    <mergeCell ref="A120:B120"/>
    <mergeCell ref="A158:B158"/>
    <mergeCell ref="C159:D159"/>
    <mergeCell ref="A144:B144"/>
    <mergeCell ref="A145:B145"/>
    <mergeCell ref="A141:D141"/>
    <mergeCell ref="A142:B143"/>
    <mergeCell ref="A150:D150"/>
    <mergeCell ref="A151:B152"/>
    <mergeCell ref="A153:B153"/>
    <mergeCell ref="A154:B154"/>
    <mergeCell ref="A112:B113"/>
    <mergeCell ref="A91:B91"/>
    <mergeCell ref="A90:B90"/>
    <mergeCell ref="A94:B94"/>
    <mergeCell ref="A96:B96"/>
    <mergeCell ref="A92:B92"/>
    <mergeCell ref="A95:B95"/>
    <mergeCell ref="A93:B93"/>
    <mergeCell ref="A105:B105"/>
    <mergeCell ref="A103:B103"/>
    <mergeCell ref="A98:B98"/>
    <mergeCell ref="A97:B97"/>
    <mergeCell ref="A99:B99"/>
    <mergeCell ref="A100:B100"/>
    <mergeCell ref="A101:B101"/>
    <mergeCell ref="A114:B114"/>
    <mergeCell ref="A115:B115"/>
    <mergeCell ref="A117:B117"/>
    <mergeCell ref="A33:D33"/>
    <mergeCell ref="A34:B35"/>
    <mergeCell ref="A36:B36"/>
    <mergeCell ref="A106:B106"/>
    <mergeCell ref="A111:D111"/>
    <mergeCell ref="A89:B89"/>
    <mergeCell ref="A68:D68"/>
    <mergeCell ref="A76:B76"/>
    <mergeCell ref="A86:D86"/>
    <mergeCell ref="A87:B88"/>
    <mergeCell ref="A71:B71"/>
    <mergeCell ref="A74:B74"/>
    <mergeCell ref="A75:B75"/>
    <mergeCell ref="A16:D16"/>
    <mergeCell ref="A17:D17"/>
    <mergeCell ref="A18:D18"/>
    <mergeCell ref="A27:B27"/>
    <mergeCell ref="A23:B23"/>
    <mergeCell ref="A24:B24"/>
    <mergeCell ref="A21:C21"/>
    <mergeCell ref="A25:B25"/>
    <mergeCell ref="A22:B22"/>
    <mergeCell ref="A57:B57"/>
    <mergeCell ref="A58:B58"/>
    <mergeCell ref="A59:B59"/>
    <mergeCell ref="A38:B38"/>
    <mergeCell ref="A29:B29"/>
    <mergeCell ref="A45:B46"/>
    <mergeCell ref="A54:B54"/>
    <mergeCell ref="A55:B55"/>
    <mergeCell ref="A56:B56"/>
    <mergeCell ref="A49:B49"/>
    <mergeCell ref="A50:B50"/>
    <mergeCell ref="A51:B51"/>
    <mergeCell ref="A52:B52"/>
    <mergeCell ref="A53:B53"/>
  </mergeCells>
  <phoneticPr fontId="3" type="noConversion"/>
  <pageMargins left="0.15748031496062992" right="0.15748031496062992" top="0.82677165354330717" bottom="0.86614173228346458" header="0.51181102362204722" footer="0.51181102362204722"/>
  <pageSetup paperSize="9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III. REBALANS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2024-12-23T11:55:15Z</cp:lastPrinted>
  <dcterms:created xsi:type="dcterms:W3CDTF">2010-12-14T07:49:52Z</dcterms:created>
  <dcterms:modified xsi:type="dcterms:W3CDTF">2024-12-23T11:59:06Z</dcterms:modified>
</cp:coreProperties>
</file>